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rys\Desktop\"/>
    </mc:Choice>
  </mc:AlternateContent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5251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27" i="1" s="1"/>
  <c r="C28" i="1" s="1"/>
  <c r="B17" i="1"/>
  <c r="B27" i="1" s="1"/>
  <c r="B28" i="1" s="1"/>
  <c r="B25" i="1" l="1"/>
  <c r="B26" i="1" s="1"/>
  <c r="B24" i="1"/>
  <c r="C10" i="1"/>
  <c r="C24" i="1" s="1"/>
  <c r="G27" i="1"/>
  <c r="C18" i="1"/>
  <c r="C19" i="1" l="1"/>
  <c r="C11" i="1"/>
  <c r="B29" i="1"/>
  <c r="B19" i="1"/>
  <c r="B13" i="1"/>
  <c r="B14" i="1" s="1"/>
  <c r="B12" i="1"/>
  <c r="C25" i="1" l="1"/>
  <c r="C26" i="1" s="1"/>
  <c r="C12" i="1"/>
  <c r="C32" i="1" s="1"/>
  <c r="C34" i="1" s="1"/>
  <c r="C13" i="1"/>
  <c r="B15" i="1"/>
  <c r="B20" i="1" s="1"/>
  <c r="B18" i="1"/>
  <c r="C33" i="1" s="1"/>
  <c r="C35" i="1" s="1"/>
  <c r="C14" i="1" l="1"/>
  <c r="C15" i="1" s="1"/>
  <c r="C20" i="1" s="1"/>
  <c r="C29" i="1"/>
</calcChain>
</file>

<file path=xl/sharedStrings.xml><?xml version="1.0" encoding="utf-8"?>
<sst xmlns="http://schemas.openxmlformats.org/spreadsheetml/2006/main" count="45" uniqueCount="41">
  <si>
    <t>Odvody</t>
  </si>
  <si>
    <t>Zamestnanec</t>
  </si>
  <si>
    <t>Zamestnávateľ</t>
  </si>
  <si>
    <t>Čistá mzda</t>
  </si>
  <si>
    <t>Základ dane</t>
  </si>
  <si>
    <t>Daň z príjmu</t>
  </si>
  <si>
    <t>Hodnota stravných lístkov</t>
  </si>
  <si>
    <t>Počet lístkov</t>
  </si>
  <si>
    <t>Hodnota SL</t>
  </si>
  <si>
    <t>Príspevok zamestnávateľa</t>
  </si>
  <si>
    <t>Pôvodná mzda</t>
  </si>
  <si>
    <t>Mzda po zvýšení</t>
  </si>
  <si>
    <t>Výška stravného</t>
  </si>
  <si>
    <t>Počet dní stravného</t>
  </si>
  <si>
    <t>Pôvodná výška stravného</t>
  </si>
  <si>
    <t>Nová výška stravného</t>
  </si>
  <si>
    <t>Celkové náklady zamestnávateľa</t>
  </si>
  <si>
    <t>Celkový príjem zamestnanca</t>
  </si>
  <si>
    <t>Náklady pri 
zvýšení základnej mzdy</t>
  </si>
  <si>
    <t>Náklady pri 
zvýšení hodnoty 
stravného lístka</t>
  </si>
  <si>
    <t>Nová hodnota</t>
  </si>
  <si>
    <t>Pomocný výpočet stravného:</t>
  </si>
  <si>
    <t>Hodnota stravného lístka</t>
  </si>
  <si>
    <t>Porovnanie príjmu zamestnanca</t>
  </si>
  <si>
    <t xml:space="preserve">Príjem zamestnanca pri 
zvýšení základnej mzdy </t>
  </si>
  <si>
    <t>Príjem zamestnanca pri
zvýšení hodnoty stravného lístka</t>
  </si>
  <si>
    <t xml:space="preserve">Porovnanie nákladov zamestnávateľa </t>
  </si>
  <si>
    <t>Pôvodná hodnota stravného lístka</t>
  </si>
  <si>
    <t>Zvýšená hodnota stravného lístka</t>
  </si>
  <si>
    <t>Príspevok zamestnanca</t>
  </si>
  <si>
    <t>Počet zamestnancov</t>
  </si>
  <si>
    <t>Úspora zamestnávateľa na odvodoch na 1 zamestnanca</t>
  </si>
  <si>
    <t>Mesačné zvýšenie stravného na 1 zamestnanca</t>
  </si>
  <si>
    <t>Mesačné zvýšenie stravného na všetkých zamestnancov</t>
  </si>
  <si>
    <t>Úspora zamestnávateľa na všetkých zamestnancov</t>
  </si>
  <si>
    <t>*výpočet je len informatívny</t>
  </si>
  <si>
    <t>Kalkulačka na porovnanie zvýšenia hodnoty stravného lístka vs. zvýšenia hrubej mzdy</t>
  </si>
  <si>
    <t>Stravovanie formou stravných lístkov (potrebné využiť pomocný výpočet stravného)</t>
  </si>
  <si>
    <t>Vyplnením údajov do sivých polí získate porovnanie, o koľko je výhodnejsšie pre zamestnávateľa motivovať zamestnancov zvýšením hodnoty stravných lístkov oproti zvýšeniu hrubej mzdy.</t>
  </si>
  <si>
    <t xml:space="preserve">        REKAPITULÁCIA</t>
  </si>
  <si>
    <t>Počet stravných lístkov mesačne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</si>
</sst>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\ &quot;€&quot;"/>
    <numFmt numFmtId="166" formatCode="#,##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EB7B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3" fillId="0" borderId="2" xfId="0" applyFont="1" applyBorder="1"/>
    <xf numFmtId="0" fontId="7" fillId="4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0" fontId="6" fillId="0" borderId="5" xfId="0" applyFont="1" applyBorder="1" applyProtection="1"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9" fontId="6" fillId="0" borderId="0" xfId="1" applyFont="1"/>
    <xf numFmtId="166" fontId="3" fillId="0" borderId="2" xfId="0" applyNumberFormat="1" applyFont="1" applyBorder="1" applyProtection="1">
      <protection hidden="1"/>
    </xf>
    <xf numFmtId="166" fontId="9" fillId="2" borderId="6" xfId="0" applyNumberFormat="1" applyFont="1" applyFill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hidden="1"/>
    </xf>
    <xf numFmtId="166" fontId="9" fillId="4" borderId="6" xfId="0" applyNumberFormat="1" applyFont="1" applyFill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hidden="1"/>
    </xf>
    <xf numFmtId="164" fontId="6" fillId="0" borderId="0" xfId="1" applyNumberFormat="1" applyFont="1"/>
    <xf numFmtId="166" fontId="3" fillId="0" borderId="6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/>
    <xf numFmtId="165" fontId="6" fillId="0" borderId="0" xfId="0" applyNumberFormat="1" applyFont="1"/>
    <xf numFmtId="166" fontId="9" fillId="0" borderId="2" xfId="0" applyNumberFormat="1" applyFont="1" applyBorder="1" applyProtection="1">
      <protection hidden="1"/>
    </xf>
    <xf numFmtId="166" fontId="9" fillId="0" borderId="6" xfId="0" applyNumberFormat="1" applyFont="1" applyBorder="1" applyAlignment="1" applyProtection="1">
      <alignment horizontal="center"/>
      <protection hidden="1"/>
    </xf>
    <xf numFmtId="0" fontId="6" fillId="0" borderId="8" xfId="0" applyFont="1" applyBorder="1"/>
    <xf numFmtId="0" fontId="6" fillId="0" borderId="7" xfId="0" applyFont="1" applyBorder="1" applyAlignment="1"/>
    <xf numFmtId="0" fontId="6" fillId="0" borderId="5" xfId="0" applyFont="1" applyBorder="1"/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6" fontId="3" fillId="0" borderId="10" xfId="0" applyNumberFormat="1" applyFont="1" applyBorder="1" applyAlignment="1" applyProtection="1">
      <alignment horizontal="center"/>
      <protection hidden="1"/>
    </xf>
    <xf numFmtId="0" fontId="9" fillId="0" borderId="2" xfId="0" applyFont="1" applyBorder="1"/>
    <xf numFmtId="166" fontId="9" fillId="0" borderId="2" xfId="0" applyNumberFormat="1" applyFont="1" applyBorder="1" applyAlignment="1" applyProtection="1">
      <alignment horizontal="center"/>
      <protection hidden="1"/>
    </xf>
    <xf numFmtId="166" fontId="3" fillId="6" borderId="2" xfId="0" applyNumberFormat="1" applyFont="1" applyFill="1" applyBorder="1" applyAlignment="1">
      <alignment horizontal="center"/>
    </xf>
    <xf numFmtId="166" fontId="3" fillId="6" borderId="5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165" fontId="9" fillId="2" borderId="6" xfId="0" applyNumberFormat="1" applyFont="1" applyFill="1" applyBorder="1" applyAlignment="1" applyProtection="1">
      <alignment horizontal="center"/>
      <protection locked="0"/>
    </xf>
    <xf numFmtId="165" fontId="9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166" fontId="11" fillId="5" borderId="2" xfId="0" applyNumberFormat="1" applyFont="1" applyFill="1" applyBorder="1" applyAlignment="1">
      <alignment horizontal="center"/>
    </xf>
    <xf numFmtId="166" fontId="11" fillId="5" borderId="6" xfId="0" applyNumberFormat="1" applyFont="1" applyFill="1" applyBorder="1" applyAlignment="1">
      <alignment horizontal="center"/>
    </xf>
    <xf numFmtId="0" fontId="9" fillId="0" borderId="0" xfId="0" applyFont="1" applyBorder="1"/>
    <xf numFmtId="166" fontId="9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/>
    <xf numFmtId="0" fontId="3" fillId="0" borderId="2" xfId="0" applyFont="1" applyBorder="1" applyProtection="1">
      <protection hidden="1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166" fontId="5" fillId="0" borderId="8" xfId="0" applyNumberFormat="1" applyFont="1" applyBorder="1" applyAlignment="1" applyProtection="1">
      <alignment horizontal="center"/>
      <protection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colors>
    <mruColors>
      <color rgb="FFFEB7B0"/>
      <color rgb="FFFED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1919246</xdr:colOff>
      <xdr:row>0</xdr:row>
      <xdr:rowOff>13253</xdr:rowOff>
    </xdr:from>
    <xdr:to>
      <xdr:col>2</xdr:col>
      <xdr:colOff>2083838</xdr:colOff>
      <xdr:row>2</xdr:row>
      <xdr:rowOff>13810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BB4DB06D-CC32-4ECB-88B5-BBFDD2078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246" y="13253"/>
          <a:ext cx="4096512" cy="724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1379220</xdr:colOff>
      <xdr:row>0</xdr:row>
      <xdr:rowOff>518160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35F9DDE0-9615-435D-A2CC-90A5F5B8F2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24" t="-6250"/>
        <a:stretch/>
      </xdr:blipFill>
      <xdr:spPr bwMode="auto">
        <a:xfrm>
          <a:off x="0" y="0"/>
          <a:ext cx="13792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15767</xdr:colOff>
      <xdr:row>29</xdr:row>
      <xdr:rowOff>149456</xdr:rowOff>
    </xdr:from>
    <xdr:to>
      <xdr:col>0</xdr:col>
      <xdr:colOff>210208</xdr:colOff>
      <xdr:row>30</xdr:row>
      <xdr:rowOff>160951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4CB63DBA-556C-4D41-A08A-DB476D3C4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7" y="6276987"/>
          <a:ext cx="194441" cy="194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showWhiteSpace="0" view="pageLayout" zoomScaleNormal="100" zoomScaleSheetLayoutView="85" workbookViewId="0">
      <selection activeCell="C43" sqref="C43"/>
    </sheetView>
  </sheetViews>
  <sheetFormatPr defaultRowHeight="15" x14ac:dyDescent="0.25"/>
  <cols>
    <col min="1" max="1" width="28.7109375" customWidth="1"/>
    <col min="2" max="2" width="26.28515625" customWidth="1"/>
    <col min="3" max="3" width="29.28515625" customWidth="1"/>
    <col min="4" max="4" width="14.28515625" hidden="1" customWidth="1"/>
    <col min="5" max="5" width="14.140625" hidden="1" customWidth="1"/>
    <col min="6" max="6" width="18.7109375" hidden="1" customWidth="1"/>
    <col min="7" max="7" width="21" hidden="1" customWidth="1"/>
    <col min="8" max="8" width="14.140625" hidden="1" customWidth="1"/>
    <col min="9" max="9" width="9.140625" hidden="1" customWidth="1"/>
    <col min="10" max="10" width="2.7109375" customWidth="1"/>
  </cols>
  <sheetData>
    <row r="1" spans="1:8" ht="42.6" customHeight="1" x14ac:dyDescent="0.25">
      <c r="A1" s="58"/>
      <c r="B1" s="58"/>
      <c r="C1" s="58"/>
    </row>
    <row r="2" spans="1:8" ht="14.45" customHeight="1" x14ac:dyDescent="0.25">
      <c r="A2" s="58"/>
      <c r="B2" s="58"/>
      <c r="C2" s="58"/>
    </row>
    <row r="3" spans="1:8" s="3" customFormat="1" ht="7.9" customHeight="1" x14ac:dyDescent="0.2">
      <c r="A3" s="58"/>
      <c r="B3" s="58"/>
      <c r="C3" s="58"/>
    </row>
    <row r="4" spans="1:8" s="3" customFormat="1" ht="17.25" x14ac:dyDescent="0.3">
      <c r="A4" s="41" t="s">
        <v>36</v>
      </c>
      <c r="B4" s="40"/>
    </row>
    <row r="5" spans="1:8" s="3" customFormat="1" ht="27" customHeight="1" x14ac:dyDescent="0.2">
      <c r="A5" s="59" t="s">
        <v>38</v>
      </c>
      <c r="B5" s="59"/>
      <c r="C5" s="59"/>
    </row>
    <row r="6" spans="1:8" s="3" customFormat="1" ht="17.25" x14ac:dyDescent="0.3">
      <c r="A6" s="41"/>
      <c r="B6" s="40"/>
      <c r="C6" s="40"/>
    </row>
    <row r="7" spans="1:8" s="3" customFormat="1" ht="12.75" x14ac:dyDescent="0.2">
      <c r="A7" s="5" t="s">
        <v>30</v>
      </c>
      <c r="B7" s="6">
        <v>100</v>
      </c>
    </row>
    <row r="8" spans="1:8" s="3" customFormat="1" ht="12.75" x14ac:dyDescent="0.2">
      <c r="A8" s="7"/>
      <c r="B8" s="54" t="s">
        <v>23</v>
      </c>
      <c r="C8" s="55"/>
    </row>
    <row r="9" spans="1:8" s="3" customFormat="1" ht="25.5" x14ac:dyDescent="0.2">
      <c r="A9" s="8"/>
      <c r="B9" s="9" t="s">
        <v>24</v>
      </c>
      <c r="C9" s="9" t="s">
        <v>25</v>
      </c>
      <c r="G9" s="10" t="s">
        <v>1</v>
      </c>
      <c r="H9" s="3" t="s">
        <v>2</v>
      </c>
    </row>
    <row r="10" spans="1:8" s="3" customFormat="1" ht="12.75" x14ac:dyDescent="0.2">
      <c r="A10" s="11" t="s">
        <v>10</v>
      </c>
      <c r="B10" s="12">
        <v>700</v>
      </c>
      <c r="C10" s="13">
        <f>B10</f>
        <v>700</v>
      </c>
      <c r="G10" s="10"/>
    </row>
    <row r="11" spans="1:8" s="3" customFormat="1" ht="12.75" x14ac:dyDescent="0.2">
      <c r="A11" s="11" t="s">
        <v>11</v>
      </c>
      <c r="B11" s="14">
        <v>714</v>
      </c>
      <c r="C11" s="15">
        <f>C10</f>
        <v>700</v>
      </c>
      <c r="G11" s="16"/>
      <c r="H11" s="16"/>
    </row>
    <row r="12" spans="1:8" s="3" customFormat="1" ht="12.75" x14ac:dyDescent="0.2">
      <c r="A12" s="11" t="s">
        <v>0</v>
      </c>
      <c r="B12" s="17">
        <f>B11*G12</f>
        <v>95.676000000000002</v>
      </c>
      <c r="C12" s="17">
        <f>C11*G12</f>
        <v>93.800000000000011</v>
      </c>
      <c r="D12" s="18"/>
      <c r="G12" s="16">
        <v>0.13400000000000001</v>
      </c>
      <c r="H12" s="16">
        <v>0.35199999999999998</v>
      </c>
    </row>
    <row r="13" spans="1:8" s="3" customFormat="1" ht="12.75" x14ac:dyDescent="0.2">
      <c r="A13" s="11" t="s">
        <v>4</v>
      </c>
      <c r="B13" s="13">
        <f>B11*G13</f>
        <v>241.16535239999999</v>
      </c>
      <c r="C13" s="13">
        <f>C11*G13</f>
        <v>236.43661999999998</v>
      </c>
      <c r="D13" s="18"/>
      <c r="G13" s="16">
        <v>0.33776659999999997</v>
      </c>
      <c r="H13" s="10"/>
    </row>
    <row r="14" spans="1:8" s="3" customFormat="1" ht="12.75" x14ac:dyDescent="0.2">
      <c r="A14" s="11" t="s">
        <v>5</v>
      </c>
      <c r="B14" s="17">
        <f>B13*G14</f>
        <v>45.821416956</v>
      </c>
      <c r="C14" s="15">
        <f>C13*G14</f>
        <v>44.922957799999999</v>
      </c>
      <c r="G14" s="10">
        <v>0.19</v>
      </c>
      <c r="H14" s="10"/>
    </row>
    <row r="15" spans="1:8" s="3" customFormat="1" ht="12.75" x14ac:dyDescent="0.2">
      <c r="A15" s="11" t="s">
        <v>3</v>
      </c>
      <c r="B15" s="17">
        <f xml:space="preserve"> B11-B12-B14</f>
        <v>572.50258304399995</v>
      </c>
      <c r="C15" s="17">
        <f>C11-C12-C14</f>
        <v>561.2770422000001</v>
      </c>
      <c r="G15" s="10"/>
      <c r="H15" s="10"/>
    </row>
    <row r="16" spans="1:8" s="3" customFormat="1" ht="12.75" x14ac:dyDescent="0.2">
      <c r="A16" s="53" t="s">
        <v>37</v>
      </c>
      <c r="B16" s="53"/>
      <c r="C16" s="53"/>
      <c r="E16" s="3" t="s">
        <v>7</v>
      </c>
      <c r="F16" s="3" t="s">
        <v>8</v>
      </c>
      <c r="G16" s="3" t="s">
        <v>20</v>
      </c>
    </row>
    <row r="17" spans="1:8" s="3" customFormat="1" ht="12.75" x14ac:dyDescent="0.2">
      <c r="A17" s="11" t="s">
        <v>6</v>
      </c>
      <c r="B17" s="17">
        <f>B39*B40</f>
        <v>76.599999999999994</v>
      </c>
      <c r="C17" s="17">
        <f>C39*C40</f>
        <v>102</v>
      </c>
      <c r="D17" s="19"/>
      <c r="E17" s="3">
        <v>20</v>
      </c>
      <c r="F17" s="3">
        <v>3.5</v>
      </c>
      <c r="G17" s="3">
        <v>4.5</v>
      </c>
    </row>
    <row r="18" spans="1:8" s="3" customFormat="1" ht="12.75" x14ac:dyDescent="0.2">
      <c r="A18" s="11" t="s">
        <v>9</v>
      </c>
      <c r="B18" s="17">
        <f>B17*F18</f>
        <v>42.13</v>
      </c>
      <c r="C18" s="17">
        <f>C17*F18</f>
        <v>56.1</v>
      </c>
      <c r="D18" s="19"/>
      <c r="F18" s="10">
        <v>0.55000000000000004</v>
      </c>
      <c r="G18" s="10">
        <v>0.55000000000000004</v>
      </c>
    </row>
    <row r="19" spans="1:8" s="3" customFormat="1" ht="12.75" x14ac:dyDescent="0.2">
      <c r="A19" s="11" t="s">
        <v>29</v>
      </c>
      <c r="B19" s="17">
        <f>B17*F19</f>
        <v>34.47</v>
      </c>
      <c r="C19" s="17">
        <f>C17*F19</f>
        <v>45.9</v>
      </c>
      <c r="F19" s="10">
        <v>0.45</v>
      </c>
      <c r="G19" s="10">
        <v>0.45</v>
      </c>
    </row>
    <row r="20" spans="1:8" s="3" customFormat="1" ht="12.75" x14ac:dyDescent="0.2">
      <c r="A20" s="20" t="s">
        <v>17</v>
      </c>
      <c r="B20" s="21">
        <f>B15+B17-B19</f>
        <v>614.63258304399994</v>
      </c>
      <c r="C20" s="21">
        <f>C15+C17-C19</f>
        <v>617.37704220000012</v>
      </c>
    </row>
    <row r="21" spans="1:8" s="3" customFormat="1" ht="12.75" x14ac:dyDescent="0.2">
      <c r="B21" s="22"/>
      <c r="C21" s="22"/>
    </row>
    <row r="22" spans="1:8" s="3" customFormat="1" ht="12.75" x14ac:dyDescent="0.2">
      <c r="A22" s="23"/>
      <c r="B22" s="56" t="s">
        <v>26</v>
      </c>
      <c r="C22" s="57"/>
    </row>
    <row r="23" spans="1:8" s="3" customFormat="1" ht="38.25" x14ac:dyDescent="0.2">
      <c r="A23" s="24"/>
      <c r="B23" s="25" t="s">
        <v>18</v>
      </c>
      <c r="C23" s="26" t="s">
        <v>19</v>
      </c>
    </row>
    <row r="24" spans="1:8" s="3" customFormat="1" ht="12.75" x14ac:dyDescent="0.2">
      <c r="A24" s="5" t="s">
        <v>10</v>
      </c>
      <c r="B24" s="27">
        <f>B10</f>
        <v>700</v>
      </c>
      <c r="C24" s="17">
        <f>C10</f>
        <v>700</v>
      </c>
    </row>
    <row r="25" spans="1:8" s="3" customFormat="1" ht="12.75" x14ac:dyDescent="0.2">
      <c r="A25" s="5" t="s">
        <v>11</v>
      </c>
      <c r="B25" s="27">
        <f>B11</f>
        <v>714</v>
      </c>
      <c r="C25" s="17">
        <f>C11</f>
        <v>700</v>
      </c>
    </row>
    <row r="26" spans="1:8" s="3" customFormat="1" ht="12.75" x14ac:dyDescent="0.2">
      <c r="A26" s="5" t="s">
        <v>0</v>
      </c>
      <c r="B26" s="28">
        <f>B25*H12</f>
        <v>251.32799999999997</v>
      </c>
      <c r="C26" s="13">
        <f>H12*C25</f>
        <v>246.39999999999998</v>
      </c>
      <c r="F26" s="3" t="s">
        <v>13</v>
      </c>
      <c r="G26" s="3" t="s">
        <v>14</v>
      </c>
      <c r="H26" s="3" t="s">
        <v>15</v>
      </c>
    </row>
    <row r="27" spans="1:8" s="3" customFormat="1" ht="12.75" x14ac:dyDescent="0.2">
      <c r="A27" s="5" t="s">
        <v>12</v>
      </c>
      <c r="B27" s="28">
        <f>B17</f>
        <v>76.599999999999994</v>
      </c>
      <c r="C27" s="13">
        <f>C17</f>
        <v>102</v>
      </c>
      <c r="F27" s="3">
        <v>20</v>
      </c>
      <c r="G27" s="3">
        <f>F17</f>
        <v>3.5</v>
      </c>
      <c r="H27" s="3">
        <v>4.5</v>
      </c>
    </row>
    <row r="28" spans="1:8" s="3" customFormat="1" ht="12.75" x14ac:dyDescent="0.2">
      <c r="A28" s="5" t="s">
        <v>9</v>
      </c>
      <c r="B28" s="28">
        <f>B27*F18</f>
        <v>42.13</v>
      </c>
      <c r="C28" s="13">
        <f>C27*G18</f>
        <v>56.1</v>
      </c>
      <c r="G28" s="10">
        <v>0.45</v>
      </c>
      <c r="H28" s="10">
        <v>0.45</v>
      </c>
    </row>
    <row r="29" spans="1:8" s="3" customFormat="1" ht="12.75" x14ac:dyDescent="0.2">
      <c r="A29" s="29" t="s">
        <v>16</v>
      </c>
      <c r="B29" s="30">
        <f>SUM(B25+B26+B28)</f>
        <v>1007.458</v>
      </c>
      <c r="C29" s="30">
        <f>C25+C26+C28</f>
        <v>1002.5</v>
      </c>
    </row>
    <row r="30" spans="1:8" s="3" customFormat="1" ht="12.75" x14ac:dyDescent="0.2">
      <c r="A30" s="45"/>
      <c r="B30" s="46"/>
      <c r="C30" s="46"/>
    </row>
    <row r="31" spans="1:8" s="3" customFormat="1" ht="12.75" x14ac:dyDescent="0.2">
      <c r="A31" s="47" t="s">
        <v>39</v>
      </c>
      <c r="B31" s="42"/>
      <c r="C31" s="42"/>
    </row>
    <row r="32" spans="1:8" s="3" customFormat="1" ht="12.75" x14ac:dyDescent="0.2">
      <c r="A32" s="49" t="s">
        <v>31</v>
      </c>
      <c r="B32" s="50"/>
      <c r="C32" s="31">
        <f>B12-C12</f>
        <v>1.8759999999999906</v>
      </c>
    </row>
    <row r="33" spans="1:12" s="3" customFormat="1" ht="12.75" x14ac:dyDescent="0.2">
      <c r="A33" s="49" t="s">
        <v>32</v>
      </c>
      <c r="B33" s="50"/>
      <c r="C33" s="32">
        <f>C18-B18</f>
        <v>13.969999999999999</v>
      </c>
    </row>
    <row r="34" spans="1:12" s="3" customFormat="1" ht="12.75" x14ac:dyDescent="0.2">
      <c r="A34" s="51" t="s">
        <v>34</v>
      </c>
      <c r="B34" s="52"/>
      <c r="C34" s="43">
        <f>B7*C32</f>
        <v>187.59999999999906</v>
      </c>
    </row>
    <row r="35" spans="1:12" s="3" customFormat="1" ht="12.75" x14ac:dyDescent="0.2">
      <c r="A35" s="51" t="s">
        <v>33</v>
      </c>
      <c r="B35" s="52"/>
      <c r="C35" s="44">
        <f>B7*C33</f>
        <v>1397</v>
      </c>
    </row>
    <row r="36" spans="1:12" s="3" customFormat="1" ht="12.75" x14ac:dyDescent="0.2"/>
    <row r="37" spans="1:12" s="3" customFormat="1" ht="12.75" x14ac:dyDescent="0.2">
      <c r="A37" s="33" t="s">
        <v>21</v>
      </c>
      <c r="B37" s="34"/>
      <c r="C37" s="4"/>
    </row>
    <row r="38" spans="1:12" s="3" customFormat="1" ht="12.75" x14ac:dyDescent="0.2">
      <c r="A38" s="35"/>
      <c r="B38" s="1" t="s">
        <v>27</v>
      </c>
      <c r="C38" s="2" t="s">
        <v>28</v>
      </c>
    </row>
    <row r="39" spans="1:12" s="3" customFormat="1" ht="12.75" x14ac:dyDescent="0.2">
      <c r="A39" s="48" t="s">
        <v>40</v>
      </c>
      <c r="B39" s="36">
        <v>20</v>
      </c>
      <c r="C39" s="37">
        <v>20</v>
      </c>
      <c r="L39" s="40"/>
    </row>
    <row r="40" spans="1:12" s="3" customFormat="1" ht="12.75" x14ac:dyDescent="0.2">
      <c r="A40" s="5" t="s">
        <v>22</v>
      </c>
      <c r="B40" s="38">
        <v>3.83</v>
      </c>
      <c r="C40" s="39">
        <v>5.0999999999999996</v>
      </c>
    </row>
    <row r="41" spans="1:12" s="3" customFormat="1" ht="12.75" x14ac:dyDescent="0.2">
      <c r="A41" s="33"/>
      <c r="B41" s="33"/>
    </row>
    <row r="42" spans="1:12" s="3" customFormat="1" ht="12.75" x14ac:dyDescent="0.2">
      <c r="A42" s="33" t="s">
        <v>35</v>
      </c>
      <c r="B42" s="33"/>
    </row>
    <row r="43" spans="1:12" s="3" customFormat="1" ht="12.75" x14ac:dyDescent="0.2"/>
    <row r="44" spans="1:12" s="3" customFormat="1" ht="12.75" x14ac:dyDescent="0.2"/>
    <row r="45" spans="1:12" s="3" customFormat="1" ht="12.75" x14ac:dyDescent="0.2"/>
  </sheetData>
  <sheetProtection password="EF1B" sheet="1" objects="1" scenarios="1"/>
  <mergeCells count="9">
    <mergeCell ref="A1:C3"/>
    <mergeCell ref="A5:C5"/>
    <mergeCell ref="A32:B32"/>
    <mergeCell ref="A33:B33"/>
    <mergeCell ref="A34:B34"/>
    <mergeCell ref="A35:B35"/>
    <mergeCell ref="A16:C16"/>
    <mergeCell ref="B8:C8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okbonus1</dc:creator>
  <cp:lastModifiedBy>Panáková Katarína</cp:lastModifiedBy>
  <cp:lastPrinted>2016-11-23T15:40:56Z</cp:lastPrinted>
  <dcterms:created xsi:type="dcterms:W3CDTF">2016-11-18T10:41:53Z</dcterms:created>
  <dcterms:modified xsi:type="dcterms:W3CDTF">2019-06-20T08:29:18Z</dcterms:modified>
</cp:coreProperties>
</file>